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19"/>
  </bookViews>
  <sheets>
    <sheet name="สภาพทำน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<sst xmlns="http://schemas.openxmlformats.org/spreadsheetml/2006/main" count="152" uniqueCount="56">
  <si>
    <t>แบบรายงานสภาพการทำนา พื้นที่เก็บเกี่ยวและพื้นที่คาดว่าจะเสียหาย  ปีการเพาะปลูก 2568/2569</t>
  </si>
  <si>
    <t>อำเภอป่าติ้ว  จังหวัดยโสธร</t>
  </si>
  <si>
    <t>ครั้งที่ 7  ระหว่างวันที่ 1 เดือน พฤษภาคม  พ.ศ. 2568 ถึง วันที่ 22 เดือน สิงหาคม พ.ศ. 2568</t>
  </si>
  <si>
    <t>ที่</t>
  </si>
  <si>
    <t>ตำบล</t>
  </si>
  <si>
    <t xml:space="preserve"> พื้นที่ทำนา  ปี 68/69 (ไร่)</t>
  </si>
  <si>
    <t>พื้นที่ปลูกในเขตชลประทาน (ไร่)</t>
  </si>
  <si>
    <t>รวม</t>
  </si>
  <si>
    <t>พื้นที่ปลูกนอกเขตชลประทาน (ไร่)</t>
  </si>
  <si>
    <t>พื้นที่ทำนาทั้งหมด (ไร่)</t>
  </si>
  <si>
    <t>ร้อยละ (%)</t>
  </si>
  <si>
    <t>พื้นที่เก็บเกี่ยวในเขตชลประทาน (ไร่)</t>
  </si>
  <si>
    <t>พื้นที่เก็บเกี่ยวนอกเขตชลประทาน (ไร่)</t>
  </si>
  <si>
    <t xml:space="preserve"> </t>
  </si>
  <si>
    <t xml:space="preserve">  โรค/ แมลง/ น้ำท่วม /ภัยแล้ง</t>
  </si>
  <si>
    <t xml:space="preserve">พื้นที่นาดำ </t>
  </si>
  <si>
    <t>นาหว่าน</t>
  </si>
  <si>
    <t>ชนิดภัย</t>
  </si>
  <si>
    <t>พื้นที่คาดว่าจะเสียหาย</t>
  </si>
  <si>
    <t>กข 6</t>
  </si>
  <si>
    <t>กข 15</t>
  </si>
  <si>
    <t>มะลิ 105</t>
  </si>
  <si>
    <t>อื่นๆ</t>
  </si>
  <si>
    <t>โพธิ์ไทร</t>
  </si>
  <si>
    <t>กระจาย</t>
  </si>
  <si>
    <t>โคกนาโก</t>
  </si>
  <si>
    <t>เชียงเพ็ง</t>
  </si>
  <si>
    <t>ศรีฐาน</t>
  </si>
  <si>
    <t>รวม  5  ตำบล</t>
  </si>
  <si>
    <t>หมายเหตุ :  ขอให้อำเภอรายงานข้อมูลให้จังหวัดทราบทุกวันที่ 10 และ 25 ของเดือน ผ่านทางจดหมายอิเล็กทรอนิกส์และหนังสือ (โดยเริ่มรายงานตั้งแต่เดือนพฤษภาคม - สิ้นสุดฤดูกาล)</t>
  </si>
  <si>
    <t>1.  พื้นที่ทำนาทั้งหมด </t>
  </si>
  <si>
    <t> ไร่  ร้อยละ </t>
  </si>
  <si>
    <t>2.3 แยกตามพื้นที่</t>
  </si>
  <si>
    <t>ในเขตฯ</t>
  </si>
  <si>
    <t> ข้าวเหนียว </t>
  </si>
  <si>
    <t> ไร่ ร้อยละ </t>
  </si>
  <si>
    <t>2.  พื้นที่ได้ทำนาแล้ว </t>
  </si>
  <si>
    <t>  ของพื้นที่นาทั้งหมด </t>
  </si>
  <si>
    <t> ข้าวเจ้า </t>
  </si>
  <si>
    <t>2.  พื้นที่ได้เก็บเกี่ยวแล้ว </t>
  </si>
  <si>
    <t>       2.1  แยกตามชนิดข้าว    </t>
  </si>
  <si>
    <t> ของพื้นที่นาทั้งหมด </t>
  </si>
  <si>
    <t>นอกเขตฯ</t>
  </si>
  <si>
    <t>     2.1  แยกตามชนิดข้าว    </t>
  </si>
  <si>
    <t>      2.2  แยกตามวิธีทำนา </t>
  </si>
  <si>
    <t> นาดำ </t>
  </si>
  <si>
    <t> 3.  สภาพน้ำปัจจุบัน     (  )      </t>
  </si>
  <si>
    <t xml:space="preserve"> ขาดน้ำ  </t>
  </si>
  <si>
    <t> ( / )  เพียงพอ  </t>
  </si>
  <si>
    <t> (    )  ท่วม</t>
  </si>
  <si>
    <t>    2.2  แยกตามวิธีทำนา </t>
  </si>
  <si>
    <t> 3.  สภาพน้ำปัจจุบัน  (  )  ขาดน้ำ    ( / )  เพียงพอ   (    )  ท่วม </t>
  </si>
  <si>
    <t xml:space="preserve"> 4.  การเจริญเติบโตของข้าว   (   )   แคระแกรน    ( / )  ปกติ </t>
  </si>
  <si>
    <t> นาหว่าน </t>
  </si>
  <si>
    <t> 5.  สถานการณ์ศัตรูพืช    ( / )  ไม่มีศัตรูพืชระบาด </t>
  </si>
  <si>
    <t> 6.  มีศัตรูพืช………………………..ระบาด……………………………..ไร่ 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</si>
</sst>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  <numFmt numFmtId="181" formatCode="0.0"/>
  </numFmts>
  <fonts count="43">
    <font>
      <sz val="11"/>
      <color theme="1"/>
      <name val="Calibri"/>
      <charset val="222"/>
      <scheme val="minor"/>
    </font>
    <font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2"/>
      <color theme="1"/>
      <name val="TH SarabunPSK"/>
      <charset val="134"/>
    </font>
    <font>
      <sz val="14"/>
      <name val="TH SarabunPSK"/>
      <charset val="134"/>
    </font>
    <font>
      <sz val="12"/>
      <name val="TH SarabunPSK"/>
      <charset val="134"/>
    </font>
    <font>
      <sz val="1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PSK"/>
      <charset val="134"/>
    </font>
    <font>
      <b/>
      <sz val="12"/>
      <name val="TH SarabunPSK"/>
      <charset val="134"/>
    </font>
    <font>
      <sz val="10"/>
      <color theme="1"/>
      <name val="TH SarabunPSK"/>
      <charset val="134"/>
    </font>
    <font>
      <b/>
      <sz val="14"/>
      <name val="TH SarabunPSK"/>
      <charset val="134"/>
    </font>
    <font>
      <b/>
      <sz val="12"/>
      <color rgb="FF002060"/>
      <name val="TH SarabunPSK"/>
      <charset val="134"/>
    </font>
    <font>
      <b/>
      <sz val="12"/>
      <color rgb="FF006600"/>
      <name val="TH SarabunPSK"/>
      <charset val="134"/>
    </font>
    <font>
      <b/>
      <sz val="12"/>
      <color rgb="FF00B050"/>
      <name val="TH SarabunPSK"/>
      <charset val="134"/>
    </font>
    <font>
      <b/>
      <sz val="12"/>
      <color rgb="FF0070C0"/>
      <name val="TH SarabunPSK"/>
      <charset val="134"/>
    </font>
    <font>
      <b/>
      <sz val="12"/>
      <color theme="8" tint="-0.499984740745262"/>
      <name val="TH SarabunPSK"/>
      <charset val="134"/>
    </font>
    <font>
      <sz val="12"/>
      <color theme="5" tint="-0.499984740745262"/>
      <name val="TH SarabunPSK"/>
      <charset val="134"/>
    </font>
    <font>
      <sz val="12"/>
      <color rgb="FF0070C0"/>
      <name val="TH SarabunPSK"/>
      <charset val="134"/>
    </font>
    <font>
      <sz val="12"/>
      <color rgb="FFFF0000"/>
      <name val="TH SarabunPSK"/>
      <charset val="134"/>
    </font>
    <font>
      <b/>
      <sz val="11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color rgb="FF7030A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80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180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8" fillId="0" borderId="0" xfId="0" applyFont="1"/>
    <xf numFmtId="0" fontId="5" fillId="2" borderId="0" xfId="0" applyFont="1" applyFill="1" applyAlignment="1">
      <alignment horizontal="left"/>
    </xf>
    <xf numFmtId="180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0" fontId="3" fillId="0" borderId="7" xfId="1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180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180" fontId="2" fillId="0" borderId="6" xfId="1" applyNumberFormat="1" applyFont="1" applyBorder="1" applyAlignment="1">
      <alignment horizontal="right"/>
    </xf>
    <xf numFmtId="180" fontId="2" fillId="0" borderId="6" xfId="0" applyNumberFormat="1" applyFont="1" applyBorder="1" applyAlignment="1">
      <alignment horizontal="right"/>
    </xf>
    <xf numFmtId="180" fontId="3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180" fontId="5" fillId="0" borderId="0" xfId="0" applyNumberFormat="1" applyFont="1"/>
    <xf numFmtId="180" fontId="19" fillId="0" borderId="0" xfId="0" applyNumberFormat="1" applyFont="1"/>
    <xf numFmtId="0" fontId="9" fillId="0" borderId="0" xfId="0" applyFont="1"/>
    <xf numFmtId="0" fontId="20" fillId="0" borderId="0" xfId="0" applyFont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81" fontId="3" fillId="0" borderId="2" xfId="0" applyNumberFormat="1" applyFont="1" applyBorder="1" applyAlignment="1">
      <alignment horizontal="center"/>
    </xf>
    <xf numFmtId="180" fontId="21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80" fontId="2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/>
    <xf numFmtId="0" fontId="2" fillId="0" borderId="11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115957</xdr:colOff>
      <xdr:row>0</xdr:row>
      <xdr:rowOff>35656</xdr:rowOff>
    </xdr:from>
    <xdr:to>
      <xdr:col>22</xdr:col>
      <xdr:colOff>448236</xdr:colOff>
      <xdr:row>1</xdr:row>
      <xdr:rowOff>27215</xdr:rowOff>
    </xdr:to>
    <xdr:sp>
      <xdr:nvSpPr>
        <xdr:cNvPr id="2" name="TextBox 1"/>
        <xdr:cNvSpPr txBox="1"/>
      </xdr:nvSpPr>
      <xdr:spPr>
        <a:xfrm>
          <a:off x="8397240" y="35560"/>
          <a:ext cx="813435" cy="295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หน้า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1/2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23</xdr:col>
      <xdr:colOff>47060</xdr:colOff>
      <xdr:row>25</xdr:row>
      <xdr:rowOff>31059</xdr:rowOff>
    </xdr:from>
    <xdr:to>
      <xdr:col>29</xdr:col>
      <xdr:colOff>266700</xdr:colOff>
      <xdr:row>27</xdr:row>
      <xdr:rowOff>34018</xdr:rowOff>
    </xdr:to>
    <xdr:sp>
      <xdr:nvSpPr>
        <xdr:cNvPr id="4" name="TextBox 3"/>
        <xdr:cNvSpPr txBox="1"/>
      </xdr:nvSpPr>
      <xdr:spPr>
        <a:xfrm>
          <a:off x="9357995" y="5743575"/>
          <a:ext cx="2234565" cy="517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ผลผลิตเฉลี่ยต่อไร่</a:t>
          </a:r>
          <a:r>
            <a:rPr lang="th-TH" sz="12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(กก./ไร่) </a:t>
          </a: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ข้าวเจ้า    ................ </a:t>
          </a:r>
          <a:r>
            <a:rPr lang="th-TH" sz="12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กก./ไร่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</a:t>
          </a:r>
          <a:r>
            <a:rPr lang="th-TH" sz="12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ข้าวหนียว ................ กก./ไร่</a:t>
          </a:r>
          <a:endParaRPr lang="th-TH" sz="12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			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29</xdr:col>
      <xdr:colOff>333376</xdr:colOff>
      <xdr:row>25</xdr:row>
      <xdr:rowOff>8167</xdr:rowOff>
    </xdr:from>
    <xdr:to>
      <xdr:col>38</xdr:col>
      <xdr:colOff>57151</xdr:colOff>
      <xdr:row>28</xdr:row>
      <xdr:rowOff>209550</xdr:rowOff>
    </xdr:to>
    <xdr:sp>
      <xdr:nvSpPr>
        <xdr:cNvPr id="5" name="TextBox 4"/>
        <xdr:cNvSpPr txBox="1"/>
      </xdr:nvSpPr>
      <xdr:spPr>
        <a:xfrm>
          <a:off x="11659235" y="5720715"/>
          <a:ext cx="3056890" cy="954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(ลงชื่อ) ..................................................................... ผู้รายงาน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(......................................................................)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.....................................................................</a:t>
          </a:r>
          <a:endParaRPr lang="th-TH" sz="12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วันที่.............................เดือน...................................พ.ศ 2568		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21</xdr:col>
      <xdr:colOff>234204</xdr:colOff>
      <xdr:row>0</xdr:row>
      <xdr:rowOff>16809</xdr:rowOff>
    </xdr:from>
    <xdr:to>
      <xdr:col>22</xdr:col>
      <xdr:colOff>346263</xdr:colOff>
      <xdr:row>1</xdr:row>
      <xdr:rowOff>50427</xdr:rowOff>
    </xdr:to>
    <xdr:sp>
      <xdr:nvSpPr>
        <xdr:cNvPr id="7" name="TextBox 2"/>
        <xdr:cNvSpPr txBox="1"/>
      </xdr:nvSpPr>
      <xdr:spPr>
        <a:xfrm>
          <a:off x="8515350" y="16510"/>
          <a:ext cx="593725" cy="338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หน้า</a:t>
          </a: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1/2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44</xdr:col>
      <xdr:colOff>75786</xdr:colOff>
      <xdr:row>0</xdr:row>
      <xdr:rowOff>40086</xdr:rowOff>
    </xdr:from>
    <xdr:to>
      <xdr:col>44</xdr:col>
      <xdr:colOff>1425852</xdr:colOff>
      <xdr:row>1</xdr:row>
      <xdr:rowOff>42657</xdr:rowOff>
    </xdr:to>
    <xdr:sp>
      <xdr:nvSpPr>
        <xdr:cNvPr id="10" name="TextBox 9"/>
        <xdr:cNvSpPr txBox="1"/>
      </xdr:nvSpPr>
      <xdr:spPr>
        <a:xfrm>
          <a:off x="17275175" y="40005"/>
          <a:ext cx="791210" cy="307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หน้า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2/2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38</xdr:col>
      <xdr:colOff>57150</xdr:colOff>
      <xdr:row>25</xdr:row>
      <xdr:rowOff>9525</xdr:rowOff>
    </xdr:from>
    <xdr:to>
      <xdr:col>44</xdr:col>
      <xdr:colOff>990599</xdr:colOff>
      <xdr:row>28</xdr:row>
      <xdr:rowOff>210908</xdr:rowOff>
    </xdr:to>
    <xdr:sp>
      <xdr:nvSpPr>
        <xdr:cNvPr id="15" name="TextBox 4"/>
        <xdr:cNvSpPr txBox="1"/>
      </xdr:nvSpPr>
      <xdr:spPr>
        <a:xfrm>
          <a:off x="14716125" y="5722620"/>
          <a:ext cx="3350260" cy="953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(ลงชื่อ) ..................................................................... ผู้ตรวจสอบข้อมูล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(......................................................................)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เกษตรอำเภอ .....................................................................</a:t>
          </a:r>
          <a:endParaRPr lang="th-TH" sz="12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วันที่.............................เดือน...................................พ.ศ 2568		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6</xdr:col>
      <xdr:colOff>38100</xdr:colOff>
      <xdr:row>25</xdr:row>
      <xdr:rowOff>19050</xdr:rowOff>
    </xdr:from>
    <xdr:to>
      <xdr:col>14</xdr:col>
      <xdr:colOff>85725</xdr:colOff>
      <xdr:row>29</xdr:row>
      <xdr:rowOff>1358</xdr:rowOff>
    </xdr:to>
    <xdr:sp>
      <xdr:nvSpPr>
        <xdr:cNvPr id="16" name="TextBox 4"/>
        <xdr:cNvSpPr txBox="1"/>
      </xdr:nvSpPr>
      <xdr:spPr>
        <a:xfrm>
          <a:off x="2400935" y="5732145"/>
          <a:ext cx="3092450" cy="953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(ลงชื่อ) ..................................................................... ผู้รายงาน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(......................................................................)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.....................................................................</a:t>
          </a:r>
          <a:endParaRPr lang="th-TH" sz="12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วันที่.............................เดือน...................................พ.ศ 2568		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14</xdr:col>
      <xdr:colOff>390525</xdr:colOff>
      <xdr:row>25</xdr:row>
      <xdr:rowOff>9525</xdr:rowOff>
    </xdr:from>
    <xdr:to>
      <xdr:col>22</xdr:col>
      <xdr:colOff>276225</xdr:colOff>
      <xdr:row>28</xdr:row>
      <xdr:rowOff>210908</xdr:rowOff>
    </xdr:to>
    <xdr:sp>
      <xdr:nvSpPr>
        <xdr:cNvPr id="17" name="TextBox 4"/>
        <xdr:cNvSpPr txBox="1"/>
      </xdr:nvSpPr>
      <xdr:spPr>
        <a:xfrm>
          <a:off x="5798185" y="5722620"/>
          <a:ext cx="3241040" cy="953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(ลงชื่อ) ..................................................................... ผู้รายงาน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(......................................................................)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ตำแหน่ง .....................................................................</a:t>
          </a:r>
          <a:endParaRPr lang="th-TH" sz="12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2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วันที่.............................เดือน...................................พ.ศ 2568		</a:t>
          </a:r>
          <a:endParaRPr lang="th-TH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tabSelected="1" topLeftCell="F1" workbookViewId="0">
      <selection activeCell="X31" sqref="X31"/>
    </sheetView>
  </sheetViews>
  <sheetFormatPr defaultColWidth="9" defaultRowHeight="17.25"/>
  <cols>
    <col min="1" max="1" width="3.78095238095238" style="8" customWidth="1"/>
    <col min="2" max="2" width="6.88571428571429" style="8" customWidth="1"/>
    <col min="3" max="3" width="7.88571428571429" style="8" customWidth="1"/>
    <col min="4" max="5" width="5.33333333333333" style="8" customWidth="1"/>
    <col min="6" max="6" width="6.21904761904762" style="8" customWidth="1"/>
    <col min="7" max="8" width="5.33333333333333" style="8" customWidth="1"/>
    <col min="9" max="9" width="6.88571428571429" style="8" customWidth="1"/>
    <col min="10" max="10" width="6.33333333333333" style="8" customWidth="1"/>
    <col min="11" max="11" width="5.78095238095238" style="8" customWidth="1"/>
    <col min="12" max="14" width="5.33333333333333" style="8" customWidth="1"/>
    <col min="15" max="15" width="6.66666666666667" style="8" customWidth="1"/>
    <col min="16" max="16" width="5.33333333333333" style="8" customWidth="1"/>
    <col min="17" max="17" width="6.66666666666667" style="8" customWidth="1"/>
    <col min="18" max="18" width="5.33333333333333" style="8" customWidth="1"/>
    <col min="19" max="19" width="6.88571428571429" style="8" customWidth="1"/>
    <col min="20" max="20" width="5.33333333333333" style="8" customWidth="1"/>
    <col min="21" max="21" width="6.88571428571429" style="8" customWidth="1"/>
    <col min="22" max="22" width="7.21904761904762" style="8" customWidth="1"/>
    <col min="23" max="23" width="8.21904761904762" style="8" customWidth="1"/>
    <col min="24" max="24" width="4.88571428571429" style="8" customWidth="1"/>
    <col min="25" max="25" width="5.66666666666667" style="8" customWidth="1"/>
    <col min="26" max="27" width="5.33333333333333" style="8" customWidth="1"/>
    <col min="28" max="28" width="4.66666666666667" style="8" customWidth="1"/>
    <col min="29" max="29" width="4.33333333333333" style="8" customWidth="1"/>
    <col min="30" max="30" width="6.21904761904762" style="8" customWidth="1"/>
    <col min="31" max="32" width="5.33333333333333" style="8" customWidth="1"/>
    <col min="33" max="33" width="4.66666666666667" style="8" customWidth="1"/>
    <col min="34" max="34" width="7.66666666666667" style="8" customWidth="1"/>
    <col min="35" max="35" width="6.43809523809524" style="8" customWidth="1"/>
    <col min="36" max="36" width="5.33333333333333" style="8" customWidth="1"/>
    <col min="37" max="37" width="3.66666666666667" style="8" customWidth="1"/>
    <col min="38" max="41" width="5.33333333333333" style="8" customWidth="1"/>
    <col min="42" max="42" width="7.33333333333333" style="8" customWidth="1"/>
    <col min="43" max="43" width="5.66666666666667" style="8" customWidth="1"/>
    <col min="44" max="44" width="9.1047619047619" style="8" customWidth="1"/>
    <col min="45" max="45" width="13" style="8" customWidth="1"/>
    <col min="46" max="16384" width="9" style="8"/>
  </cols>
  <sheetData>
    <row r="1" s="1" customFormat="1" ht="24" spans="1:4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57" t="s">
        <v>0</v>
      </c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="1" customFormat="1" ht="19.5" customHeight="1" spans="1:4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57" t="s">
        <v>1</v>
      </c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</row>
    <row r="3" s="1" customFormat="1" ht="23.25" customHeight="1" spans="1:4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 t="s">
        <v>2</v>
      </c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="1" customFormat="1" ht="11.25" customHeight="1" spans="1:1">
      <c r="A4" s="1">
        <v>0</v>
      </c>
    </row>
    <row r="5" s="2" customFormat="1" ht="24.75" customHeight="1" spans="1:45">
      <c r="A5" s="10" t="s">
        <v>3</v>
      </c>
      <c r="B5" s="10" t="s">
        <v>4</v>
      </c>
      <c r="C5" s="11" t="s">
        <v>5</v>
      </c>
      <c r="D5" s="12" t="s">
        <v>6</v>
      </c>
      <c r="E5" s="12"/>
      <c r="F5" s="12"/>
      <c r="G5" s="12"/>
      <c r="H5" s="12"/>
      <c r="I5" s="12"/>
      <c r="J5" s="12"/>
      <c r="K5" s="12"/>
      <c r="L5" s="42" t="s">
        <v>7</v>
      </c>
      <c r="M5" s="15" t="s">
        <v>8</v>
      </c>
      <c r="N5" s="16"/>
      <c r="O5" s="16"/>
      <c r="P5" s="16"/>
      <c r="Q5" s="16"/>
      <c r="R5" s="16"/>
      <c r="S5" s="16"/>
      <c r="T5" s="17"/>
      <c r="U5" s="58" t="s">
        <v>7</v>
      </c>
      <c r="V5" s="59" t="s">
        <v>9</v>
      </c>
      <c r="W5" s="59" t="s">
        <v>10</v>
      </c>
      <c r="X5" s="12" t="s">
        <v>11</v>
      </c>
      <c r="Y5" s="12"/>
      <c r="Z5" s="12"/>
      <c r="AA5" s="12"/>
      <c r="AB5" s="12"/>
      <c r="AC5" s="12"/>
      <c r="AD5" s="12"/>
      <c r="AE5" s="12"/>
      <c r="AF5" s="42" t="s">
        <v>7</v>
      </c>
      <c r="AG5" s="15" t="s">
        <v>12</v>
      </c>
      <c r="AH5" s="16"/>
      <c r="AI5" s="16"/>
      <c r="AJ5" s="16"/>
      <c r="AK5" s="16"/>
      <c r="AL5" s="16"/>
      <c r="AM5" s="16"/>
      <c r="AN5" s="17"/>
      <c r="AO5" s="58" t="s">
        <v>7</v>
      </c>
      <c r="AP5" s="59" t="s">
        <v>9</v>
      </c>
      <c r="AQ5" s="59" t="s">
        <v>10</v>
      </c>
      <c r="AR5" s="15" t="s">
        <v>13</v>
      </c>
      <c r="AS5" s="17"/>
    </row>
    <row r="6" s="2" customFormat="1" ht="15.6" customHeight="1" spans="1:45">
      <c r="A6" s="13"/>
      <c r="B6" s="13"/>
      <c r="C6" s="14"/>
      <c r="D6" s="15"/>
      <c r="E6" s="16"/>
      <c r="F6" s="16"/>
      <c r="G6" s="17"/>
      <c r="H6" s="15"/>
      <c r="I6" s="16"/>
      <c r="J6" s="16"/>
      <c r="K6" s="17"/>
      <c r="L6" s="43"/>
      <c r="M6" s="15"/>
      <c r="N6" s="16"/>
      <c r="O6" s="16"/>
      <c r="P6" s="16"/>
      <c r="Q6" s="16"/>
      <c r="R6" s="16"/>
      <c r="S6" s="16"/>
      <c r="T6" s="17"/>
      <c r="U6" s="58"/>
      <c r="V6" s="60"/>
      <c r="W6" s="60"/>
      <c r="X6" s="15"/>
      <c r="Y6" s="16"/>
      <c r="Z6" s="16"/>
      <c r="AA6" s="17"/>
      <c r="AB6" s="15"/>
      <c r="AC6" s="16"/>
      <c r="AD6" s="16"/>
      <c r="AE6" s="17"/>
      <c r="AF6" s="43"/>
      <c r="AG6" s="15"/>
      <c r="AH6" s="16"/>
      <c r="AI6" s="16"/>
      <c r="AJ6" s="16"/>
      <c r="AK6" s="16"/>
      <c r="AL6" s="16"/>
      <c r="AM6" s="16"/>
      <c r="AN6" s="17"/>
      <c r="AO6" s="58"/>
      <c r="AP6" s="60"/>
      <c r="AQ6" s="60"/>
      <c r="AR6" s="84" t="s">
        <v>14</v>
      </c>
      <c r="AS6" s="85"/>
    </row>
    <row r="7" s="2" customFormat="1" ht="18.75" spans="1:45">
      <c r="A7" s="13"/>
      <c r="B7" s="13"/>
      <c r="C7" s="14"/>
      <c r="D7" s="15" t="s">
        <v>15</v>
      </c>
      <c r="E7" s="16"/>
      <c r="F7" s="16"/>
      <c r="G7" s="17"/>
      <c r="H7" s="15" t="s">
        <v>16</v>
      </c>
      <c r="I7" s="16"/>
      <c r="J7" s="16"/>
      <c r="K7" s="17"/>
      <c r="L7" s="43"/>
      <c r="M7" s="12" t="s">
        <v>15</v>
      </c>
      <c r="N7" s="12"/>
      <c r="O7" s="12"/>
      <c r="P7" s="12"/>
      <c r="Q7" s="12" t="s">
        <v>16</v>
      </c>
      <c r="R7" s="12"/>
      <c r="S7" s="12"/>
      <c r="T7" s="12"/>
      <c r="U7" s="58"/>
      <c r="V7" s="60"/>
      <c r="W7" s="60"/>
      <c r="X7" s="15" t="s">
        <v>15</v>
      </c>
      <c r="Y7" s="16"/>
      <c r="Z7" s="16"/>
      <c r="AA7" s="17"/>
      <c r="AB7" s="15" t="s">
        <v>16</v>
      </c>
      <c r="AC7" s="16"/>
      <c r="AD7" s="16"/>
      <c r="AE7" s="17"/>
      <c r="AF7" s="43"/>
      <c r="AG7" s="12" t="s">
        <v>15</v>
      </c>
      <c r="AH7" s="12"/>
      <c r="AI7" s="12"/>
      <c r="AJ7" s="12"/>
      <c r="AK7" s="12" t="s">
        <v>16</v>
      </c>
      <c r="AL7" s="12"/>
      <c r="AM7" s="12"/>
      <c r="AN7" s="12"/>
      <c r="AO7" s="58"/>
      <c r="AP7" s="60"/>
      <c r="AQ7" s="60"/>
      <c r="AR7" s="10" t="s">
        <v>17</v>
      </c>
      <c r="AS7" s="86" t="s">
        <v>18</v>
      </c>
    </row>
    <row r="8" s="2" customFormat="1" ht="18.75" spans="1:45">
      <c r="A8" s="18"/>
      <c r="B8" s="18"/>
      <c r="C8" s="19"/>
      <c r="D8" s="12" t="s">
        <v>19</v>
      </c>
      <c r="E8" s="12" t="s">
        <v>20</v>
      </c>
      <c r="F8" s="12" t="s">
        <v>21</v>
      </c>
      <c r="G8" s="20" t="s">
        <v>22</v>
      </c>
      <c r="H8" s="12" t="s">
        <v>19</v>
      </c>
      <c r="I8" s="12" t="s">
        <v>20</v>
      </c>
      <c r="J8" s="12" t="s">
        <v>21</v>
      </c>
      <c r="K8" s="20" t="s">
        <v>22</v>
      </c>
      <c r="L8" s="44"/>
      <c r="M8" s="20" t="s">
        <v>19</v>
      </c>
      <c r="N8" s="20" t="s">
        <v>20</v>
      </c>
      <c r="O8" s="20" t="s">
        <v>21</v>
      </c>
      <c r="P8" s="20" t="s">
        <v>22</v>
      </c>
      <c r="Q8" s="20" t="s">
        <v>19</v>
      </c>
      <c r="R8" s="20" t="s">
        <v>20</v>
      </c>
      <c r="S8" s="20" t="s">
        <v>21</v>
      </c>
      <c r="T8" s="20" t="s">
        <v>22</v>
      </c>
      <c r="U8" s="58"/>
      <c r="V8" s="61"/>
      <c r="W8" s="61"/>
      <c r="X8" s="12" t="s">
        <v>19</v>
      </c>
      <c r="Y8" s="12" t="s">
        <v>20</v>
      </c>
      <c r="Z8" s="12" t="s">
        <v>21</v>
      </c>
      <c r="AA8" s="20" t="s">
        <v>22</v>
      </c>
      <c r="AB8" s="12" t="s">
        <v>19</v>
      </c>
      <c r="AC8" s="12" t="s">
        <v>20</v>
      </c>
      <c r="AD8" s="12" t="s">
        <v>21</v>
      </c>
      <c r="AE8" s="20" t="s">
        <v>22</v>
      </c>
      <c r="AF8" s="44"/>
      <c r="AG8" s="20" t="s">
        <v>19</v>
      </c>
      <c r="AH8" s="20" t="s">
        <v>20</v>
      </c>
      <c r="AI8" s="20" t="s">
        <v>21</v>
      </c>
      <c r="AJ8" s="20" t="s">
        <v>22</v>
      </c>
      <c r="AK8" s="20" t="s">
        <v>19</v>
      </c>
      <c r="AL8" s="20" t="s">
        <v>20</v>
      </c>
      <c r="AM8" s="20" t="s">
        <v>21</v>
      </c>
      <c r="AN8" s="20" t="s">
        <v>22</v>
      </c>
      <c r="AO8" s="58"/>
      <c r="AP8" s="61"/>
      <c r="AQ8" s="61"/>
      <c r="AR8" s="18"/>
      <c r="AS8" s="20"/>
    </row>
    <row r="9" s="3" customFormat="1" customHeight="1" spans="1:45">
      <c r="A9" s="21">
        <v>1</v>
      </c>
      <c r="B9" s="22" t="s">
        <v>23</v>
      </c>
      <c r="C9" s="23">
        <v>20747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45">
        <f>SUM(D9:K9)</f>
        <v>0</v>
      </c>
      <c r="M9" s="46">
        <v>724</v>
      </c>
      <c r="N9" s="46">
        <v>0</v>
      </c>
      <c r="O9" s="46">
        <v>1910</v>
      </c>
      <c r="P9" s="46">
        <v>0</v>
      </c>
      <c r="Q9" s="62">
        <v>2710</v>
      </c>
      <c r="R9" s="63">
        <v>686</v>
      </c>
      <c r="S9" s="63">
        <v>14716</v>
      </c>
      <c r="T9" s="46">
        <v>0</v>
      </c>
      <c r="U9" s="64">
        <f>SUM(M9:T9)</f>
        <v>20746</v>
      </c>
      <c r="V9" s="65">
        <v>20747</v>
      </c>
      <c r="W9" s="66">
        <f>U9*100/V9</f>
        <v>99.9951800260279</v>
      </c>
      <c r="X9" s="67"/>
      <c r="Y9" s="67"/>
      <c r="Z9" s="67"/>
      <c r="AA9" s="76"/>
      <c r="AB9" s="67"/>
      <c r="AC9" s="67"/>
      <c r="AD9" s="67"/>
      <c r="AE9" s="76"/>
      <c r="AF9" s="77"/>
      <c r="AG9" s="76"/>
      <c r="AH9" s="76"/>
      <c r="AI9" s="76"/>
      <c r="AJ9" s="76"/>
      <c r="AK9" s="76"/>
      <c r="AL9" s="76"/>
      <c r="AM9" s="76"/>
      <c r="AN9" s="76"/>
      <c r="AO9" s="87"/>
      <c r="AP9" s="88"/>
      <c r="AQ9" s="87"/>
      <c r="AR9" s="76"/>
      <c r="AS9" s="76"/>
    </row>
    <row r="10" s="3" customFormat="1" customHeight="1" spans="1:45">
      <c r="A10" s="21">
        <v>2</v>
      </c>
      <c r="B10" s="22" t="s">
        <v>24</v>
      </c>
      <c r="C10" s="23">
        <v>18628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45">
        <f t="shared" ref="L10:L14" si="0">SUM(D10:K10)</f>
        <v>0</v>
      </c>
      <c r="M10" s="46">
        <v>957</v>
      </c>
      <c r="N10" s="46">
        <v>0</v>
      </c>
      <c r="O10" s="46">
        <v>1001</v>
      </c>
      <c r="P10" s="46">
        <v>0</v>
      </c>
      <c r="Q10" s="62">
        <v>2186</v>
      </c>
      <c r="R10" s="63">
        <v>243</v>
      </c>
      <c r="S10" s="64">
        <v>14241</v>
      </c>
      <c r="T10" s="46">
        <v>0</v>
      </c>
      <c r="U10" s="64">
        <f t="shared" ref="U10:U13" si="1">SUM(M10:T10)</f>
        <v>18628</v>
      </c>
      <c r="V10" s="65">
        <v>18628</v>
      </c>
      <c r="W10" s="66">
        <f t="shared" ref="W10:W14" si="2">U10*100/V10</f>
        <v>100</v>
      </c>
      <c r="X10" s="67"/>
      <c r="Y10" s="67"/>
      <c r="Z10" s="67"/>
      <c r="AA10" s="76"/>
      <c r="AB10" s="67"/>
      <c r="AC10" s="67"/>
      <c r="AD10" s="67"/>
      <c r="AE10" s="76"/>
      <c r="AF10" s="77"/>
      <c r="AG10" s="76"/>
      <c r="AH10" s="76"/>
      <c r="AI10" s="76"/>
      <c r="AJ10" s="76"/>
      <c r="AK10" s="76"/>
      <c r="AL10" s="76"/>
      <c r="AM10" s="76"/>
      <c r="AN10" s="76"/>
      <c r="AO10" s="87"/>
      <c r="AP10" s="88"/>
      <c r="AQ10" s="87"/>
      <c r="AR10" s="76"/>
      <c r="AS10" s="76"/>
    </row>
    <row r="11" s="3" customFormat="1" customHeight="1" spans="1:45">
      <c r="A11" s="21">
        <v>3</v>
      </c>
      <c r="B11" s="22" t="s">
        <v>25</v>
      </c>
      <c r="C11" s="23">
        <v>22533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45">
        <f t="shared" si="0"/>
        <v>0</v>
      </c>
      <c r="M11" s="46">
        <v>1033</v>
      </c>
      <c r="N11" s="46">
        <v>0</v>
      </c>
      <c r="O11" s="46">
        <v>4863</v>
      </c>
      <c r="P11" s="46">
        <v>0</v>
      </c>
      <c r="Q11" s="62">
        <v>3899</v>
      </c>
      <c r="R11" s="63">
        <v>171</v>
      </c>
      <c r="S11" s="63">
        <v>12568</v>
      </c>
      <c r="T11" s="46">
        <v>0</v>
      </c>
      <c r="U11" s="64">
        <f t="shared" si="1"/>
        <v>22534</v>
      </c>
      <c r="V11" s="65">
        <v>22533</v>
      </c>
      <c r="W11" s="66">
        <f t="shared" si="2"/>
        <v>100.004437935472</v>
      </c>
      <c r="X11" s="67"/>
      <c r="Y11" s="67"/>
      <c r="Z11" s="67"/>
      <c r="AA11" s="76"/>
      <c r="AB11" s="67"/>
      <c r="AC11" s="67"/>
      <c r="AD11" s="67"/>
      <c r="AE11" s="76"/>
      <c r="AF11" s="77"/>
      <c r="AG11" s="76"/>
      <c r="AH11" s="76"/>
      <c r="AI11" s="76"/>
      <c r="AJ11" s="76"/>
      <c r="AK11" s="76"/>
      <c r="AL11" s="76"/>
      <c r="AM11" s="76"/>
      <c r="AN11" s="76"/>
      <c r="AO11" s="87"/>
      <c r="AP11" s="88"/>
      <c r="AQ11" s="87"/>
      <c r="AR11" s="76"/>
      <c r="AS11" s="76"/>
    </row>
    <row r="12" s="3" customFormat="1" customHeight="1" spans="1:45">
      <c r="A12" s="21">
        <v>4</v>
      </c>
      <c r="B12" s="22" t="s">
        <v>26</v>
      </c>
      <c r="C12" s="23">
        <v>11443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45">
        <f t="shared" si="0"/>
        <v>0</v>
      </c>
      <c r="M12" s="46">
        <v>312</v>
      </c>
      <c r="N12" s="46">
        <v>0</v>
      </c>
      <c r="O12" s="46">
        <v>815</v>
      </c>
      <c r="P12" s="46">
        <v>0</v>
      </c>
      <c r="Q12" s="62">
        <v>1331</v>
      </c>
      <c r="R12" s="63">
        <v>40</v>
      </c>
      <c r="S12" s="63">
        <v>8945</v>
      </c>
      <c r="T12" s="46">
        <v>0</v>
      </c>
      <c r="U12" s="64">
        <f t="shared" si="1"/>
        <v>11443</v>
      </c>
      <c r="V12" s="65">
        <v>11443</v>
      </c>
      <c r="W12" s="66">
        <f t="shared" si="2"/>
        <v>100</v>
      </c>
      <c r="X12" s="67"/>
      <c r="Y12" s="67"/>
      <c r="Z12" s="67"/>
      <c r="AA12" s="76"/>
      <c r="AB12" s="67"/>
      <c r="AC12" s="67"/>
      <c r="AD12" s="67"/>
      <c r="AE12" s="76"/>
      <c r="AF12" s="77"/>
      <c r="AG12" s="76"/>
      <c r="AH12" s="76"/>
      <c r="AI12" s="76"/>
      <c r="AJ12" s="76"/>
      <c r="AK12" s="76"/>
      <c r="AL12" s="76"/>
      <c r="AM12" s="76"/>
      <c r="AN12" s="76"/>
      <c r="AO12" s="87"/>
      <c r="AP12" s="88"/>
      <c r="AQ12" s="87"/>
      <c r="AR12" s="76"/>
      <c r="AS12" s="76"/>
    </row>
    <row r="13" s="3" customFormat="1" customHeight="1" spans="1:45">
      <c r="A13" s="21">
        <v>5</v>
      </c>
      <c r="B13" s="25" t="s">
        <v>27</v>
      </c>
      <c r="C13" s="23">
        <v>20362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45">
        <f t="shared" si="0"/>
        <v>0</v>
      </c>
      <c r="M13" s="46">
        <v>551</v>
      </c>
      <c r="N13" s="46">
        <v>0</v>
      </c>
      <c r="O13" s="46">
        <v>708</v>
      </c>
      <c r="P13" s="46">
        <v>0</v>
      </c>
      <c r="Q13" s="62">
        <v>188</v>
      </c>
      <c r="R13" s="64">
        <v>41</v>
      </c>
      <c r="S13" s="64">
        <v>18874</v>
      </c>
      <c r="T13" s="46">
        <v>0</v>
      </c>
      <c r="U13" s="64">
        <f t="shared" si="1"/>
        <v>20362</v>
      </c>
      <c r="V13" s="65">
        <v>20362</v>
      </c>
      <c r="W13" s="66">
        <f t="shared" si="2"/>
        <v>100</v>
      </c>
      <c r="X13" s="67"/>
      <c r="Y13" s="67"/>
      <c r="Z13" s="67"/>
      <c r="AA13" s="76"/>
      <c r="AB13" s="67"/>
      <c r="AC13" s="67"/>
      <c r="AD13" s="67"/>
      <c r="AE13" s="76"/>
      <c r="AF13" s="77"/>
      <c r="AG13" s="76"/>
      <c r="AH13" s="76"/>
      <c r="AI13" s="76"/>
      <c r="AJ13" s="76"/>
      <c r="AK13" s="76"/>
      <c r="AL13" s="76"/>
      <c r="AM13" s="76"/>
      <c r="AN13" s="76"/>
      <c r="AO13" s="87"/>
      <c r="AP13" s="88"/>
      <c r="AQ13" s="87"/>
      <c r="AR13" s="76"/>
      <c r="AS13" s="76"/>
    </row>
    <row r="14" s="3" customFormat="1" ht="18.75" spans="1:45">
      <c r="A14" s="15" t="s">
        <v>28</v>
      </c>
      <c r="B14" s="17"/>
      <c r="C14" s="26">
        <f>SUM(C9:C13)</f>
        <v>93713</v>
      </c>
      <c r="D14" s="26">
        <f>SUM(D9:D13)</f>
        <v>0</v>
      </c>
      <c r="E14" s="26">
        <f t="shared" ref="E14:K14" si="3">SUM(E9:E13)</f>
        <v>0</v>
      </c>
      <c r="F14" s="26">
        <f t="shared" si="3"/>
        <v>0</v>
      </c>
      <c r="G14" s="26">
        <f t="shared" si="3"/>
        <v>0</v>
      </c>
      <c r="H14" s="26">
        <f t="shared" si="3"/>
        <v>0</v>
      </c>
      <c r="I14" s="26">
        <f t="shared" si="3"/>
        <v>0</v>
      </c>
      <c r="J14" s="26">
        <f t="shared" si="3"/>
        <v>0</v>
      </c>
      <c r="K14" s="26">
        <f t="shared" si="3"/>
        <v>0</v>
      </c>
      <c r="L14" s="45">
        <f t="shared" si="0"/>
        <v>0</v>
      </c>
      <c r="M14" s="47">
        <f t="shared" ref="M14:V14" si="4">SUM(M9:M13)</f>
        <v>3577</v>
      </c>
      <c r="N14" s="47">
        <f t="shared" si="4"/>
        <v>0</v>
      </c>
      <c r="O14" s="47">
        <f t="shared" si="4"/>
        <v>9297</v>
      </c>
      <c r="P14" s="47">
        <f t="shared" si="4"/>
        <v>0</v>
      </c>
      <c r="Q14" s="68">
        <f t="shared" si="4"/>
        <v>10314</v>
      </c>
      <c r="R14" s="47">
        <f t="shared" si="4"/>
        <v>1181</v>
      </c>
      <c r="S14" s="47">
        <f t="shared" si="4"/>
        <v>69344</v>
      </c>
      <c r="T14" s="47">
        <f t="shared" si="4"/>
        <v>0</v>
      </c>
      <c r="U14" s="69">
        <f t="shared" si="4"/>
        <v>93713</v>
      </c>
      <c r="V14" s="47">
        <f t="shared" si="4"/>
        <v>93713</v>
      </c>
      <c r="W14" s="66">
        <f t="shared" si="2"/>
        <v>100</v>
      </c>
      <c r="X14" s="70"/>
      <c r="Y14" s="70"/>
      <c r="Z14" s="70"/>
      <c r="AA14" s="70"/>
      <c r="AB14" s="70"/>
      <c r="AC14" s="70"/>
      <c r="AD14" s="70"/>
      <c r="AE14" s="70"/>
      <c r="AF14" s="78"/>
      <c r="AG14" s="78"/>
      <c r="AH14" s="78"/>
      <c r="AI14" s="67"/>
      <c r="AJ14" s="67"/>
      <c r="AK14" s="67"/>
      <c r="AL14" s="67"/>
      <c r="AM14" s="67"/>
      <c r="AN14" s="67"/>
      <c r="AO14" s="78"/>
      <c r="AP14" s="78"/>
      <c r="AQ14" s="17"/>
      <c r="AR14" s="70"/>
      <c r="AS14" s="70"/>
    </row>
    <row r="15" s="1" customFormat="1" ht="10.5" customHeight="1"/>
    <row r="16" s="4" customFormat="1" ht="21.75" spans="2:45">
      <c r="B16" s="27" t="s">
        <v>29</v>
      </c>
      <c r="C16" s="27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Z16" s="29"/>
      <c r="AA16" s="27" t="s">
        <v>29</v>
      </c>
      <c r="AB16" s="29"/>
      <c r="AC16" s="29"/>
      <c r="AD16" s="28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="4" customFormat="1" ht="6.75" customHeight="1" spans="2:45">
      <c r="B17" s="27"/>
      <c r="C17" s="27"/>
      <c r="D17" s="28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Z17" s="29"/>
      <c r="AA17" s="27"/>
      <c r="AB17" s="29"/>
      <c r="AC17" s="29"/>
      <c r="AD17" s="28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="5" customFormat="1" ht="18.75" spans="2:45">
      <c r="B18" s="30" t="s">
        <v>30</v>
      </c>
      <c r="C18" s="30"/>
      <c r="D18" s="30"/>
      <c r="E18" s="30"/>
      <c r="F18" s="31"/>
      <c r="G18" s="32">
        <f>SUM(D14)</f>
        <v>0</v>
      </c>
      <c r="H18" s="32"/>
      <c r="I18" s="5" t="s">
        <v>31</v>
      </c>
      <c r="J18" s="48" t="e">
        <f>G18*100/D14</f>
        <v>#DIV/0!</v>
      </c>
      <c r="O18" s="49" t="s">
        <v>32</v>
      </c>
      <c r="Q18" s="5" t="s">
        <v>33</v>
      </c>
      <c r="R18" s="71" t="s">
        <v>34</v>
      </c>
      <c r="S18" s="71"/>
      <c r="T18" s="72">
        <f>SUM(G14,J14)</f>
        <v>0</v>
      </c>
      <c r="U18" s="5" t="s">
        <v>35</v>
      </c>
      <c r="V18" s="48" t="e">
        <f>T18*100/G18</f>
        <v>#DIV/0!</v>
      </c>
      <c r="Z18" s="30" t="s">
        <v>30</v>
      </c>
      <c r="AA18" s="30"/>
      <c r="AB18" s="30"/>
      <c r="AC18" s="31"/>
      <c r="AD18" s="32">
        <f>SUM(G18)</f>
        <v>0</v>
      </c>
      <c r="AE18" s="32"/>
      <c r="AF18" s="5" t="s">
        <v>31</v>
      </c>
      <c r="AG18" s="48" t="e">
        <f>X14*100/AD18</f>
        <v>#DIV/0!</v>
      </c>
      <c r="AL18" s="49" t="s">
        <v>32</v>
      </c>
      <c r="AM18" s="49"/>
      <c r="AO18" s="5" t="s">
        <v>33</v>
      </c>
      <c r="AP18" s="71" t="s">
        <v>34</v>
      </c>
      <c r="AQ18" s="72">
        <f>SUM(Z14,AD14)</f>
        <v>0</v>
      </c>
      <c r="AR18" s="5" t="s">
        <v>31</v>
      </c>
      <c r="AS18" s="55" t="e">
        <f>AQ18*100/T18</f>
        <v>#DIV/0!</v>
      </c>
    </row>
    <row r="19" s="5" customFormat="1" ht="18.75" spans="2:45">
      <c r="B19" s="33" t="s">
        <v>36</v>
      </c>
      <c r="C19" s="33"/>
      <c r="D19" s="33"/>
      <c r="E19" s="33"/>
      <c r="F19" s="31"/>
      <c r="G19" s="32">
        <f>V14</f>
        <v>93713</v>
      </c>
      <c r="H19" s="32"/>
      <c r="I19" s="5" t="s">
        <v>31</v>
      </c>
      <c r="J19" s="48" t="e">
        <f>G19*100/G18</f>
        <v>#DIV/0!</v>
      </c>
      <c r="K19" s="5" t="s">
        <v>37</v>
      </c>
      <c r="R19" s="71" t="s">
        <v>38</v>
      </c>
      <c r="S19" s="71"/>
      <c r="T19" s="72">
        <f>SUM(H14,I14,K14,L14)</f>
        <v>0</v>
      </c>
      <c r="U19" s="5" t="s">
        <v>35</v>
      </c>
      <c r="V19" s="48" t="e">
        <f>T19*100/G18</f>
        <v>#DIV/0!</v>
      </c>
      <c r="Z19" s="33" t="s">
        <v>39</v>
      </c>
      <c r="AA19" s="33"/>
      <c r="AB19" s="33"/>
      <c r="AC19" s="31"/>
      <c r="AD19" s="79">
        <f>SUM(AR14)</f>
        <v>0</v>
      </c>
      <c r="AE19" s="79"/>
      <c r="AF19" s="5" t="s">
        <v>31</v>
      </c>
      <c r="AG19" s="48" t="e">
        <f>AR14*100/X14</f>
        <v>#DIV/0!</v>
      </c>
      <c r="AH19" s="5" t="s">
        <v>37</v>
      </c>
      <c r="AP19" s="71" t="s">
        <v>38</v>
      </c>
      <c r="AQ19" s="72">
        <f>SUM(AA14:AC14,AE14:AG14)</f>
        <v>0</v>
      </c>
      <c r="AR19" s="5" t="s">
        <v>31</v>
      </c>
      <c r="AS19" s="55" t="e">
        <f>AQ19*100/T19</f>
        <v>#DIV/0!</v>
      </c>
    </row>
    <row r="20" s="5" customFormat="1" ht="18.75" spans="2:45">
      <c r="B20" s="34" t="s">
        <v>40</v>
      </c>
      <c r="C20" s="34"/>
      <c r="D20" s="34"/>
      <c r="E20" s="34"/>
      <c r="F20" s="35" t="s">
        <v>38</v>
      </c>
      <c r="G20" s="35"/>
      <c r="H20" s="36">
        <f>SUM(I14,K14,L14,P14,Q14,R14,T14,U14)</f>
        <v>105208</v>
      </c>
      <c r="I20" s="36"/>
      <c r="J20" s="50" t="s">
        <v>31</v>
      </c>
      <c r="K20" s="51" t="e">
        <f>H20*100/G18</f>
        <v>#DIV/0!</v>
      </c>
      <c r="L20" s="52" t="s">
        <v>41</v>
      </c>
      <c r="M20" s="52"/>
      <c r="Q20" s="5" t="s">
        <v>42</v>
      </c>
      <c r="R20" s="71" t="s">
        <v>34</v>
      </c>
      <c r="S20" s="71"/>
      <c r="T20" s="72">
        <f>SUM(O14,S14)</f>
        <v>78641</v>
      </c>
      <c r="U20" s="5" t="s">
        <v>35</v>
      </c>
      <c r="V20" s="48" t="e">
        <f>T20*100/G18</f>
        <v>#DIV/0!</v>
      </c>
      <c r="Z20" s="80" t="s">
        <v>43</v>
      </c>
      <c r="AA20" s="80"/>
      <c r="AB20" s="80"/>
      <c r="AC20" s="71" t="s">
        <v>38</v>
      </c>
      <c r="AD20" s="71"/>
      <c r="AE20" s="81">
        <f>SUM(AA14,AB14,AC14,AE14,AF14,AG14,AJ14,AK14,AL14,AN14,AO14,AP14)</f>
        <v>0</v>
      </c>
      <c r="AF20" s="81"/>
      <c r="AG20" s="37" t="s">
        <v>31</v>
      </c>
      <c r="AH20" s="48">
        <f>AE20*100/H20</f>
        <v>0</v>
      </c>
      <c r="AI20" s="5" t="s">
        <v>41</v>
      </c>
      <c r="AO20" s="5" t="s">
        <v>42</v>
      </c>
      <c r="AP20" s="71" t="s">
        <v>34</v>
      </c>
      <c r="AQ20" s="72">
        <f>SUM(AI14,AM14)</f>
        <v>0</v>
      </c>
      <c r="AR20" s="5" t="s">
        <v>31</v>
      </c>
      <c r="AS20" s="55">
        <f>AQ20*100/T20</f>
        <v>0</v>
      </c>
    </row>
    <row r="21" s="5" customFormat="1" ht="18.75" spans="4:45">
      <c r="D21" s="37"/>
      <c r="F21" s="38" t="s">
        <v>34</v>
      </c>
      <c r="G21" s="38"/>
      <c r="H21" s="32">
        <f>SUM(G14,J14,O14,S14)</f>
        <v>78641</v>
      </c>
      <c r="I21" s="32"/>
      <c r="J21" s="37" t="s">
        <v>31</v>
      </c>
      <c r="K21" s="48" t="e">
        <f>H21*100/G18</f>
        <v>#DIV/0!</v>
      </c>
      <c r="L21" s="5" t="s">
        <v>41</v>
      </c>
      <c r="R21" s="71" t="s">
        <v>38</v>
      </c>
      <c r="S21" s="71"/>
      <c r="T21" s="72">
        <f>SUM(O14,P14,Q14,S14,T14,U14)</f>
        <v>182668</v>
      </c>
      <c r="U21" s="5" t="s">
        <v>35</v>
      </c>
      <c r="V21" s="48" t="e">
        <f>T21*100/G18</f>
        <v>#DIV/0!</v>
      </c>
      <c r="AC21" s="71" t="s">
        <v>34</v>
      </c>
      <c r="AD21" s="71"/>
      <c r="AE21" s="32">
        <f>SUM(AI14,AD14,Z14,AM14)</f>
        <v>0</v>
      </c>
      <c r="AF21" s="32"/>
      <c r="AG21" s="37" t="s">
        <v>31</v>
      </c>
      <c r="AH21" s="48">
        <f>AE21*100/H21</f>
        <v>0</v>
      </c>
      <c r="AI21" s="5" t="s">
        <v>41</v>
      </c>
      <c r="AP21" s="71" t="s">
        <v>38</v>
      </c>
      <c r="AQ21" s="72">
        <f>SUM(AJ14:AL14,AN14:AP14)</f>
        <v>0</v>
      </c>
      <c r="AR21" s="5" t="s">
        <v>31</v>
      </c>
      <c r="AS21" s="55">
        <f>AQ21*100/T21</f>
        <v>0</v>
      </c>
    </row>
    <row r="22" s="5" customFormat="1" ht="18.75" spans="2:39">
      <c r="B22" s="39" t="s">
        <v>44</v>
      </c>
      <c r="C22" s="39"/>
      <c r="D22" s="39"/>
      <c r="E22" s="39"/>
      <c r="F22" s="27"/>
      <c r="G22" s="40" t="s">
        <v>45</v>
      </c>
      <c r="H22" s="40"/>
      <c r="I22" s="53" t="s">
        <v>34</v>
      </c>
      <c r="J22" s="54">
        <f>SUM(G14,O14)</f>
        <v>9297</v>
      </c>
      <c r="K22" s="37" t="s">
        <v>31</v>
      </c>
      <c r="L22" s="55" t="e">
        <f>J22*100/G18</f>
        <v>#DIV/0!</v>
      </c>
      <c r="O22" s="56" t="s">
        <v>46</v>
      </c>
      <c r="R22" s="72" t="s">
        <v>47</v>
      </c>
      <c r="S22" s="73"/>
      <c r="T22" s="5" t="s">
        <v>48</v>
      </c>
      <c r="V22" s="74" t="s">
        <v>49</v>
      </c>
      <c r="Z22" s="82" t="s">
        <v>50</v>
      </c>
      <c r="AA22" s="82"/>
      <c r="AB22" s="82"/>
      <c r="AC22" s="27"/>
      <c r="AD22" s="40" t="s">
        <v>45</v>
      </c>
      <c r="AE22" s="40"/>
      <c r="AF22" s="53" t="s">
        <v>34</v>
      </c>
      <c r="AG22" s="54">
        <f>SUM(Z14,AD14,AI14,AM14)</f>
        <v>0</v>
      </c>
      <c r="AH22" s="37" t="s">
        <v>31</v>
      </c>
      <c r="AI22" s="55">
        <f>AG22*100/J22</f>
        <v>0</v>
      </c>
      <c r="AM22" s="5" t="s">
        <v>51</v>
      </c>
    </row>
    <row r="23" s="5" customFormat="1" ht="18.75" spans="9:39">
      <c r="I23" s="53" t="s">
        <v>38</v>
      </c>
      <c r="J23" s="54">
        <f>SUM(H14,I14,P14,Q14)</f>
        <v>10314</v>
      </c>
      <c r="K23" s="37" t="s">
        <v>31</v>
      </c>
      <c r="L23" s="55" t="e">
        <f>J23*100/G18</f>
        <v>#DIV/0!</v>
      </c>
      <c r="O23" s="5" t="s">
        <v>52</v>
      </c>
      <c r="V23" s="74"/>
      <c r="AF23" s="53" t="s">
        <v>38</v>
      </c>
      <c r="AG23" s="54">
        <f>SUM(AA14,AB14,AJ14,AK14)</f>
        <v>0</v>
      </c>
      <c r="AH23" s="37" t="s">
        <v>31</v>
      </c>
      <c r="AI23" s="55">
        <f>AG23*100/J23</f>
        <v>0</v>
      </c>
      <c r="AM23" s="5" t="s">
        <v>52</v>
      </c>
    </row>
    <row r="24" s="5" customFormat="1" ht="18.75" spans="4:39">
      <c r="D24" s="37"/>
      <c r="G24" s="40" t="s">
        <v>53</v>
      </c>
      <c r="H24" s="40"/>
      <c r="I24" s="53" t="s">
        <v>34</v>
      </c>
      <c r="J24" s="54">
        <f>SUM(J14,S14)</f>
        <v>69344</v>
      </c>
      <c r="K24" s="37" t="s">
        <v>31</v>
      </c>
      <c r="L24" s="55" t="e">
        <f>J24*100/G18</f>
        <v>#DIV/0!</v>
      </c>
      <c r="O24" s="5" t="s">
        <v>54</v>
      </c>
      <c r="V24" s="74"/>
      <c r="AD24" s="40" t="s">
        <v>53</v>
      </c>
      <c r="AE24" s="40"/>
      <c r="AF24" s="53" t="s">
        <v>34</v>
      </c>
      <c r="AG24" s="54">
        <f>SUM(AD14)</f>
        <v>0</v>
      </c>
      <c r="AH24" s="37" t="s">
        <v>31</v>
      </c>
      <c r="AI24" s="55">
        <f>AG24*100/J24</f>
        <v>0</v>
      </c>
      <c r="AM24" s="5" t="s">
        <v>54</v>
      </c>
    </row>
    <row r="25" s="5" customFormat="1" ht="18.75" spans="9:45">
      <c r="I25" s="53" t="s">
        <v>38</v>
      </c>
      <c r="J25" s="54">
        <f>SUM(K14,L14,T14,U14)</f>
        <v>93713</v>
      </c>
      <c r="K25" s="37" t="s">
        <v>31</v>
      </c>
      <c r="L25" s="55" t="e">
        <f>J25*100/G18</f>
        <v>#DIV/0!</v>
      </c>
      <c r="O25" s="5" t="s">
        <v>55</v>
      </c>
      <c r="AF25" s="53" t="s">
        <v>38</v>
      </c>
      <c r="AG25" s="54">
        <f>SUM(AN14,AO14,AP14)</f>
        <v>0</v>
      </c>
      <c r="AH25" s="37" t="s">
        <v>31</v>
      </c>
      <c r="AI25" s="55">
        <f>AG25*100/J25</f>
        <v>0</v>
      </c>
      <c r="AM25" s="5" t="s">
        <v>55</v>
      </c>
      <c r="AS25" s="37"/>
    </row>
    <row r="26" s="6" customFormat="1" ht="21.75" spans="4:45">
      <c r="D26" s="41"/>
      <c r="E26" s="4"/>
      <c r="F26" s="4"/>
      <c r="R26" s="31"/>
      <c r="AD26" s="4"/>
      <c r="AP26" s="31"/>
      <c r="AS26" s="37"/>
    </row>
    <row r="27" s="7" customFormat="1" ht="18.75" spans="2:45">
      <c r="B27" s="5"/>
      <c r="C27" s="5"/>
      <c r="D27" s="41"/>
      <c r="E27" s="41"/>
      <c r="F27" s="41"/>
      <c r="R27" s="31"/>
      <c r="AD27" s="41"/>
      <c r="AP27" s="31"/>
      <c r="AS27" s="37"/>
    </row>
    <row r="28" ht="18.75" spans="4:42">
      <c r="D28" s="41"/>
      <c r="R28" s="31"/>
      <c r="V28" s="75"/>
      <c r="AP28" s="31"/>
    </row>
    <row r="29" spans="4:22">
      <c r="D29" s="41"/>
      <c r="V29" s="75"/>
    </row>
    <row r="30" ht="18.75" spans="15:45">
      <c r="O30" s="3"/>
      <c r="P30" s="3"/>
      <c r="Q30" s="3"/>
      <c r="R30" s="3"/>
      <c r="S30" s="3"/>
      <c r="T30" s="3"/>
      <c r="AN30" s="83"/>
      <c r="AO30" s="83"/>
      <c r="AP30" s="83"/>
      <c r="AQ30" s="83"/>
      <c r="AR30" s="83"/>
      <c r="AS30" s="83"/>
    </row>
  </sheetData>
  <mergeCells count="65">
    <mergeCell ref="A1:W1"/>
    <mergeCell ref="X1:AS1"/>
    <mergeCell ref="A2:W2"/>
    <mergeCell ref="X2:AS2"/>
    <mergeCell ref="A3:W3"/>
    <mergeCell ref="X3:AS3"/>
    <mergeCell ref="D5:K5"/>
    <mergeCell ref="M5:T5"/>
    <mergeCell ref="X5:AE5"/>
    <mergeCell ref="AG5:AN5"/>
    <mergeCell ref="AR5:AS5"/>
    <mergeCell ref="D7:G7"/>
    <mergeCell ref="H7:K7"/>
    <mergeCell ref="M7:P7"/>
    <mergeCell ref="Q7:T7"/>
    <mergeCell ref="X7:AA7"/>
    <mergeCell ref="AB7:AE7"/>
    <mergeCell ref="AG7:AJ7"/>
    <mergeCell ref="AK7:AN7"/>
    <mergeCell ref="A14:B14"/>
    <mergeCell ref="B18:E18"/>
    <mergeCell ref="G18:H18"/>
    <mergeCell ref="R18:S18"/>
    <mergeCell ref="Z18:AB18"/>
    <mergeCell ref="AD18:AE18"/>
    <mergeCell ref="B19:E19"/>
    <mergeCell ref="G19:H19"/>
    <mergeCell ref="R19:S19"/>
    <mergeCell ref="Z19:AB19"/>
    <mergeCell ref="AD19:AE19"/>
    <mergeCell ref="B20:E20"/>
    <mergeCell ref="F20:G20"/>
    <mergeCell ref="H20:I20"/>
    <mergeCell ref="R20:S20"/>
    <mergeCell ref="Z20:AB20"/>
    <mergeCell ref="AC20:AD20"/>
    <mergeCell ref="AE20:AF20"/>
    <mergeCell ref="F21:G21"/>
    <mergeCell ref="H21:I21"/>
    <mergeCell ref="R21:S21"/>
    <mergeCell ref="AC21:AD21"/>
    <mergeCell ref="AE21:AF21"/>
    <mergeCell ref="B22:E22"/>
    <mergeCell ref="G22:H22"/>
    <mergeCell ref="Z22:AB22"/>
    <mergeCell ref="AD22:AE22"/>
    <mergeCell ref="A23:H23"/>
    <mergeCell ref="Z23:AE23"/>
    <mergeCell ref="G24:H24"/>
    <mergeCell ref="AD24:AE24"/>
    <mergeCell ref="A25:H25"/>
    <mergeCell ref="Z25:AE25"/>
    <mergeCell ref="O30:T30"/>
    <mergeCell ref="A5:A8"/>
    <mergeCell ref="B5:B8"/>
    <mergeCell ref="C5:C8"/>
    <mergeCell ref="L5:L8"/>
    <mergeCell ref="U5:U8"/>
    <mergeCell ref="V5:V8"/>
    <mergeCell ref="W5:W8"/>
    <mergeCell ref="AF5:AF8"/>
    <mergeCell ref="AO5:AO8"/>
    <mergeCell ref="AP5:AP8"/>
    <mergeCell ref="AQ5:AQ8"/>
    <mergeCell ref="AR7:AR8"/>
  </mergeCells>
  <pageMargins left="0.14" right="0.0393700787401575" top="0.354330708661417" bottom="0.354330708661417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สภาพทำนา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dcterms:created xsi:type="dcterms:W3CDTF">2005-09-21T18:01:00Z</dcterms:created>
  <cp:lastPrinted>2025-06-05T06:42:00Z</cp:lastPrinted>
  <dcterms:modified xsi:type="dcterms:W3CDTF">2025-08-23T04:32:23Z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546E596D006C4882A8562FA5E1021085_13</vt:lpwstr>
  </property>
  <property fmtid="{D5CDD505-2E9C-101B-9397-08002B2CF9AE}" pid="3" name="KSOProductBuildVer">
    <vt:lpwstr>1033-12.2.0.22222</vt:lpwstr>
  </property>
</Properties>
</file>